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お見積り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5">
    <font>
      <name val="Calibri"/>
      <family val="2"/>
      <color theme="1"/>
      <sz val="11"/>
      <scheme val="minor"/>
    </font>
    <font>
      <b val="1"/>
      <sz val="14"/>
    </font>
    <font>
      <color rgb="006E5A4B"/>
      <sz val="9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E07A47"/>
      </patternFill>
    </fill>
    <fill>
      <patternFill patternType="solid">
        <fgColor rgb="00FFF8E1"/>
      </patternFill>
    </fill>
    <fill>
      <patternFill patternType="solid">
        <fgColor rgb="00FFF1E6"/>
      </patternFill>
    </fill>
    <fill>
      <patternFill patternType="solid">
        <fgColor rgb="00F2EBDD"/>
      </patternFill>
    </fill>
  </fills>
  <borders count="6">
    <border>
      <left/>
      <right/>
      <top/>
      <bottom/>
      <diagonal/>
    </border>
    <border>
      <left style="thin">
        <color rgb="00D8CFC2"/>
      </left>
      <right style="thin">
        <color rgb="00D8CFC2"/>
      </right>
      <top style="thin">
        <color rgb="00D8CFC2"/>
      </top>
      <bottom style="thin">
        <color rgb="00D8CFC2"/>
      </bottom>
    </border>
    <border>
      <left/>
      <right/>
      <top style="thin">
        <color rgb="00D8CFC2"/>
      </top>
      <bottom/>
      <diagonal/>
    </border>
    <border>
      <left/>
      <right style="thin">
        <color rgb="00D8CFC2"/>
      </right>
      <top style="thin">
        <color rgb="00D8CFC2"/>
      </top>
      <bottom/>
      <diagonal/>
    </border>
    <border>
      <left/>
      <right/>
      <top style="thin">
        <color rgb="00D8CFC2"/>
      </top>
      <bottom style="thin">
        <color rgb="00D8CFC2"/>
      </bottom>
      <diagonal/>
    </border>
    <border>
      <left/>
      <right style="thin">
        <color rgb="00D8CFC2"/>
      </right>
      <top style="thin">
        <color rgb="00D8CFC2"/>
      </top>
      <bottom style="thin">
        <color rgb="00D8CFC2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5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5" customWidth="1" min="2" max="2"/>
    <col width="12" customWidth="1" min="3" max="3"/>
    <col width="7" customWidth="1" min="4" max="4"/>
    <col width="9" customWidth="1" min="5" max="5"/>
    <col width="9" customWidth="1" min="6" max="6"/>
    <col width="8" customWidth="1" min="7" max="7"/>
    <col width="10" customWidth="1" min="8" max="8"/>
    <col width="8" customWidth="1" min="9" max="9"/>
    <col width="8" customWidth="1" min="10" max="10"/>
    <col width="13" customWidth="1" min="11" max="11"/>
    <col width="8" customWidth="1" min="12" max="12"/>
  </cols>
  <sheetData>
    <row r="1">
      <c r="A1" s="1" t="inlineStr">
        <is>
          <t>PageTurner 商品撮影代行 お見積り / 発注シート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>
      <c r="A2" s="3" t="inlineStr">
        <is>
          <t>※最低10点〜承ります（10点未満は受付不可）／画像加工（明るさ・色補正・基本レタッチ）は撮影単価に込み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4">
      <c r="A4" s="4" t="inlineStr">
        <is>
          <t>区分</t>
        </is>
      </c>
      <c r="B4" s="4" t="inlineStr">
        <is>
          <t>項目</t>
        </is>
      </c>
      <c r="C4" s="2" t="n"/>
      <c r="D4" s="2" t="n"/>
      <c r="E4" s="2" t="n"/>
      <c r="F4" s="2" t="n"/>
      <c r="G4" s="4" t="inlineStr">
        <is>
          <t>単価(税抜)</t>
        </is>
      </c>
      <c r="H4" s="4" t="inlineStr">
        <is>
          <t>単位</t>
        </is>
      </c>
      <c r="I4" s="4" t="inlineStr">
        <is>
          <t>備考</t>
        </is>
      </c>
      <c r="J4" s="2" t="n"/>
      <c r="K4" s="2" t="n"/>
      <c r="L4" s="2" t="n"/>
    </row>
    <row r="5">
      <c r="A5" s="5" t="inlineStr">
        <is>
          <t>基本</t>
        </is>
      </c>
      <c r="B5" s="6" t="inlineStr">
        <is>
          <t>撮影（1商品あたり最低5カット）※まとめ割</t>
        </is>
      </c>
      <c r="C5" s="2" t="n"/>
      <c r="D5" s="2" t="n"/>
      <c r="E5" s="2" t="n"/>
      <c r="F5" s="2" t="n"/>
      <c r="G5" s="7" t="inlineStr">
        <is>
          <t>¥990〜</t>
        </is>
      </c>
      <c r="H5" s="5" t="inlineStr">
        <is>
          <t>1点</t>
        </is>
      </c>
      <c r="I5" s="6" t="inlineStr">
        <is>
          <t>全商品に自動加算・最低10点〜</t>
        </is>
      </c>
      <c r="J5" s="2" t="n"/>
      <c r="K5" s="2" t="n"/>
      <c r="L5" s="2" t="n"/>
    </row>
    <row r="6">
      <c r="A6" s="8" t="inlineStr">
        <is>
          <t>まとめ割</t>
        </is>
      </c>
      <c r="B6" s="9" t="inlineStr">
        <is>
          <t>10〜29点</t>
        </is>
      </c>
      <c r="C6" s="2" t="n"/>
      <c r="D6" s="2" t="n"/>
      <c r="E6" s="2" t="n"/>
      <c r="F6" s="2" t="n"/>
      <c r="G6" s="10" t="n">
        <v>990</v>
      </c>
      <c r="H6" s="8" t="inlineStr">
        <is>
          <t>1点</t>
        </is>
      </c>
      <c r="I6" s="9" t="inlineStr">
        <is>
          <t>1点あたり</t>
        </is>
      </c>
      <c r="J6" s="2" t="n"/>
      <c r="K6" s="2" t="n"/>
      <c r="L6" s="2" t="n"/>
    </row>
    <row r="7">
      <c r="A7" s="8" t="inlineStr"/>
      <c r="B7" s="9" t="inlineStr">
        <is>
          <t>30〜49点</t>
        </is>
      </c>
      <c r="C7" s="2" t="n"/>
      <c r="D7" s="2" t="n"/>
      <c r="E7" s="2" t="n"/>
      <c r="F7" s="2" t="n"/>
      <c r="G7" s="10" t="n">
        <v>940</v>
      </c>
      <c r="H7" s="8" t="inlineStr">
        <is>
          <t>1点</t>
        </is>
      </c>
      <c r="I7" s="9" t="inlineStr">
        <is>
          <t>1点あたり</t>
        </is>
      </c>
      <c r="J7" s="2" t="n"/>
      <c r="K7" s="2" t="n"/>
      <c r="L7" s="2" t="n"/>
    </row>
    <row r="8">
      <c r="A8" s="8" t="inlineStr"/>
      <c r="B8" s="9" t="inlineStr">
        <is>
          <t>50〜99点</t>
        </is>
      </c>
      <c r="C8" s="2" t="n"/>
      <c r="D8" s="2" t="n"/>
      <c r="E8" s="2" t="n"/>
      <c r="F8" s="2" t="n"/>
      <c r="G8" s="10" t="n">
        <v>890</v>
      </c>
      <c r="H8" s="8" t="inlineStr">
        <is>
          <t>1点</t>
        </is>
      </c>
      <c r="I8" s="9" t="inlineStr">
        <is>
          <t>1点あたり</t>
        </is>
      </c>
      <c r="J8" s="2" t="n"/>
      <c r="K8" s="2" t="n"/>
      <c r="L8" s="2" t="n"/>
    </row>
    <row r="9">
      <c r="A9" s="8" t="inlineStr"/>
      <c r="B9" s="9" t="inlineStr">
        <is>
          <t>100点〜</t>
        </is>
      </c>
      <c r="C9" s="2" t="n"/>
      <c r="D9" s="2" t="n"/>
      <c r="E9" s="2" t="n"/>
      <c r="F9" s="2" t="n"/>
      <c r="G9" s="10" t="n">
        <v>840</v>
      </c>
      <c r="H9" s="8" t="inlineStr">
        <is>
          <t>1点</t>
        </is>
      </c>
      <c r="I9" s="9" t="inlineStr">
        <is>
          <t>1点あたり（最大割引）</t>
        </is>
      </c>
      <c r="J9" s="2" t="n"/>
      <c r="K9" s="2" t="n"/>
      <c r="L9" s="2" t="n"/>
    </row>
    <row r="10">
      <c r="A10" s="5" t="inlineStr">
        <is>
          <t>込み</t>
        </is>
      </c>
      <c r="B10" s="6" t="inlineStr">
        <is>
          <t>画像加工（明るさ・色補正・基本レタッチ）</t>
        </is>
      </c>
      <c r="C10" s="2" t="n"/>
      <c r="D10" s="2" t="n"/>
      <c r="E10" s="2" t="n"/>
      <c r="F10" s="2" t="n"/>
      <c r="G10" s="11" t="n">
        <v>0</v>
      </c>
      <c r="H10" s="5" t="inlineStr">
        <is>
          <t>1点</t>
        </is>
      </c>
      <c r="I10" s="6" t="inlineStr">
        <is>
          <t>撮影単価に込み</t>
        </is>
      </c>
      <c r="J10" s="2" t="n"/>
      <c r="K10" s="2" t="n"/>
      <c r="L10" s="2" t="n"/>
    </row>
    <row r="11">
      <c r="A11" s="12" t="inlineStr">
        <is>
          <t>オプション</t>
        </is>
      </c>
      <c r="B11" s="13" t="inlineStr">
        <is>
          <t>採寸</t>
        </is>
      </c>
      <c r="C11" s="2" t="n"/>
      <c r="D11" s="2" t="n"/>
      <c r="E11" s="2" t="n"/>
      <c r="F11" s="2" t="n"/>
      <c r="G11" s="14" t="n">
        <v>200</v>
      </c>
      <c r="H11" s="12" t="inlineStr">
        <is>
          <t>1点</t>
        </is>
      </c>
      <c r="I11" s="13" t="inlineStr"/>
      <c r="J11" s="2" t="n"/>
      <c r="K11" s="2" t="n"/>
      <c r="L11" s="2" t="n"/>
    </row>
    <row r="12">
      <c r="A12" s="12" t="inlineStr">
        <is>
          <t>オプション</t>
        </is>
      </c>
      <c r="B12" s="13" t="inlineStr">
        <is>
          <t>アイロン（スチーム／シワ伸ばし）</t>
        </is>
      </c>
      <c r="C12" s="2" t="n"/>
      <c r="D12" s="2" t="n"/>
      <c r="E12" s="2" t="n"/>
      <c r="F12" s="2" t="n"/>
      <c r="G12" s="14" t="n">
        <v>200</v>
      </c>
      <c r="H12" s="12" t="inlineStr">
        <is>
          <t>1点</t>
        </is>
      </c>
      <c r="I12" s="13" t="inlineStr"/>
      <c r="J12" s="2" t="n"/>
      <c r="K12" s="2" t="n"/>
      <c r="L12" s="2" t="n"/>
    </row>
    <row r="13">
      <c r="A13" s="12" t="inlineStr">
        <is>
          <t>オプション</t>
        </is>
      </c>
      <c r="B13" s="13" t="inlineStr">
        <is>
          <t>トルソー着せ</t>
        </is>
      </c>
      <c r="C13" s="2" t="n"/>
      <c r="D13" s="2" t="n"/>
      <c r="E13" s="2" t="n"/>
      <c r="F13" s="2" t="n"/>
      <c r="G13" s="14" t="n">
        <v>500</v>
      </c>
      <c r="H13" s="12" t="inlineStr">
        <is>
          <t>1点</t>
        </is>
      </c>
      <c r="I13" s="13" t="inlineStr"/>
      <c r="J13" s="2" t="n"/>
      <c r="K13" s="2" t="n"/>
      <c r="L13" s="2" t="n"/>
    </row>
    <row r="14">
      <c r="A14" s="12" t="inlineStr">
        <is>
          <t>オプション</t>
        </is>
      </c>
      <c r="B14" s="13" t="inlineStr">
        <is>
          <t>LGスタイラー専用機械による殺菌・消臭</t>
        </is>
      </c>
      <c r="C14" s="2" t="n"/>
      <c r="D14" s="2" t="n"/>
      <c r="E14" s="2" t="n"/>
      <c r="F14" s="2" t="n"/>
      <c r="G14" s="14" t="n">
        <v>200</v>
      </c>
      <c r="H14" s="12" t="inlineStr">
        <is>
          <t>1点</t>
        </is>
      </c>
      <c r="I14" s="13" t="inlineStr"/>
      <c r="J14" s="2" t="n"/>
      <c r="K14" s="2" t="n"/>
      <c r="L14" s="2" t="n"/>
    </row>
    <row r="15">
      <c r="A15" s="12" t="inlineStr">
        <is>
          <t>オプション</t>
        </is>
      </c>
      <c r="B15" s="13" t="inlineStr">
        <is>
          <t>白抜き（背景白抜き）</t>
        </is>
      </c>
      <c r="C15" s="2" t="n"/>
      <c r="D15" s="2" t="n"/>
      <c r="E15" s="2" t="n"/>
      <c r="F15" s="2" t="n"/>
      <c r="G15" s="14" t="n">
        <v>300</v>
      </c>
      <c r="H15" s="12" t="inlineStr">
        <is>
          <t>1点</t>
        </is>
      </c>
      <c r="I15" s="13" t="inlineStr"/>
      <c r="J15" s="2" t="n"/>
      <c r="K15" s="2" t="n"/>
      <c r="L15" s="2" t="n"/>
    </row>
    <row r="17">
      <c r="A17" s="15" t="inlineStr">
        <is>
          <t>ご利用条件</t>
        </is>
      </c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16" t="inlineStr">
        <is>
          <t>撮影方法</t>
        </is>
      </c>
      <c r="B18" s="2" t="inlineStr"/>
      <c r="C18" s="6" t="inlineStr">
        <is>
          <t>白背景・平置きまたはトルソー撮影。パンツ・スカートは平置き撮影のみ対応。</t>
        </is>
      </c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16" t="inlineStr">
        <is>
          <t>クリーニング</t>
        </is>
      </c>
      <c r="B19" s="2" t="inlineStr"/>
      <c r="C19" s="6" t="inlineStr">
        <is>
          <t>簡単な拭き上げのみ対応（洗濯・染み抜きは行いません）。</t>
        </is>
      </c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16" t="inlineStr">
        <is>
          <t>商品の受け渡し</t>
        </is>
      </c>
      <c r="B20" s="2" t="inlineStr"/>
      <c r="C20" s="6" t="inlineStr">
        <is>
          <t>店舗持込／配送いずれも可。発送の場合は元払いにてお願いいたします。</t>
        </is>
      </c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16" t="inlineStr">
        <is>
          <t>返送方法</t>
        </is>
      </c>
      <c r="B21" s="2" t="inlineStr"/>
      <c r="C21" s="6" t="inlineStr">
        <is>
          <t>着払い／元払い（送料を最終金額に加算して一括請求）／店頭受取からお選びいただけます。</t>
        </is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16" t="inlineStr">
        <is>
          <t>データ納品方法</t>
        </is>
      </c>
      <c r="B22" s="2" t="inlineStr"/>
      <c r="C22" s="6" t="inlineStr">
        <is>
          <t>ギガファイル便URLをメール送付。Googleドライブ希望の場合は依頼主側で共有リンクを発行。</t>
        </is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16" t="inlineStr">
        <is>
          <t>納期</t>
        </is>
      </c>
      <c r="B23" s="2" t="inlineStr"/>
      <c r="C23" s="6" t="inlineStr">
        <is>
          <t>小口は最短2営業日〜、通常は商品到着から10営業日以内（営業日は平日／混み具合により最長1ヶ月程度）。</t>
        </is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16" t="inlineStr">
        <is>
          <t>お支払い方法</t>
        </is>
      </c>
      <c r="B24" s="2" t="inlineStr"/>
      <c r="C24" s="6" t="inlineStr">
        <is>
          <t>現金またはクレジットカード（クレジット決済時は手数料3.25%加算）。法人様は請求書払い対応可。</t>
        </is>
      </c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16" t="inlineStr">
        <is>
          <t>最低点数</t>
        </is>
      </c>
      <c r="B25" s="2" t="inlineStr"/>
      <c r="C25" s="6" t="inlineStr">
        <is>
          <t>10点〜（10点未満は受付不可）。</t>
        </is>
      </c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7">
      <c r="A27" s="15" t="inlineStr">
        <is>
          <t>ご発注明細（個数を入力し、必要なオプション欄に〇）</t>
        </is>
      </c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4" t="inlineStr">
        <is>
          <t>No.</t>
        </is>
      </c>
      <c r="B28" s="4" t="inlineStr">
        <is>
          <t>管理番号</t>
        </is>
      </c>
      <c r="C28" s="4" t="inlineStr">
        <is>
          <t>商品名</t>
        </is>
      </c>
      <c r="D28" s="4" t="inlineStr">
        <is>
          <t>個数</t>
        </is>
      </c>
      <c r="E28" s="4" t="inlineStr">
        <is>
          <t>採寸</t>
        </is>
      </c>
      <c r="F28" s="4" t="inlineStr">
        <is>
          <t>アイロン</t>
        </is>
      </c>
      <c r="G28" s="4" t="inlineStr">
        <is>
          <t>トルソー</t>
        </is>
      </c>
      <c r="H28" s="4" t="inlineStr">
        <is>
          <t>殺菌・消臭</t>
        </is>
      </c>
      <c r="I28" s="4" t="inlineStr">
        <is>
          <t>白抜き</t>
        </is>
      </c>
      <c r="J28" s="4" t="inlineStr">
        <is>
          <t>シミ/傷</t>
        </is>
      </c>
      <c r="K28" s="4" t="inlineStr">
        <is>
          <t>小計(税抜)</t>
        </is>
      </c>
    </row>
    <row r="29">
      <c r="A29" s="5" t="n">
        <v>1</v>
      </c>
      <c r="B29" s="5" t="inlineStr"/>
      <c r="C29" s="5" t="inlineStr"/>
      <c r="D29" s="5" t="inlineStr"/>
      <c r="E29" s="5" t="inlineStr"/>
      <c r="F29" s="5" t="inlineStr"/>
      <c r="G29" s="5" t="inlineStr"/>
      <c r="H29" s="5" t="inlineStr"/>
      <c r="I29" s="5" t="inlineStr"/>
      <c r="J29" s="5" t="inlineStr"/>
      <c r="K29" s="11">
        <f>IF(D29="","",IF(ISNUMBER($E$70),D29*($E$70+IF(E29&lt;&gt;"",200,0)+IF(F29&lt;&gt;"",200,0)+IF(G29&lt;&gt;"",500,0)+IF(H29&lt;&gt;"",200,0)+IF(I29&lt;&gt;"",300,0)),"※10点〜"))</f>
        <v/>
      </c>
    </row>
    <row r="30">
      <c r="A30" s="5" t="n">
        <v>2</v>
      </c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  <c r="J30" s="5" t="inlineStr"/>
      <c r="K30" s="11">
        <f>IF(D30="","",IF(ISNUMBER($E$70),D30*($E$70+IF(E30&lt;&gt;"",200,0)+IF(F30&lt;&gt;"",200,0)+IF(G30&lt;&gt;"",500,0)+IF(H30&lt;&gt;"",200,0)+IF(I30&lt;&gt;"",300,0)),"※10点〜"))</f>
        <v/>
      </c>
    </row>
    <row r="31">
      <c r="A31" s="5" t="n">
        <v>3</v>
      </c>
      <c r="B31" s="5" t="inlineStr"/>
      <c r="C31" s="5" t="inlineStr"/>
      <c r="D31" s="5" t="inlineStr"/>
      <c r="E31" s="5" t="inlineStr"/>
      <c r="F31" s="5" t="inlineStr"/>
      <c r="G31" s="5" t="inlineStr"/>
      <c r="H31" s="5" t="inlineStr"/>
      <c r="I31" s="5" t="inlineStr"/>
      <c r="J31" s="5" t="inlineStr"/>
      <c r="K31" s="11">
        <f>IF(D31="","",IF(ISNUMBER($E$70),D31*($E$70+IF(E31&lt;&gt;"",200,0)+IF(F31&lt;&gt;"",200,0)+IF(G31&lt;&gt;"",500,0)+IF(H31&lt;&gt;"",200,0)+IF(I31&lt;&gt;"",300,0)),"※10点〜"))</f>
        <v/>
      </c>
    </row>
    <row r="32">
      <c r="A32" s="5" t="n">
        <v>4</v>
      </c>
      <c r="B32" s="5" t="inlineStr"/>
      <c r="C32" s="5" t="inlineStr"/>
      <c r="D32" s="5" t="inlineStr"/>
      <c r="E32" s="5" t="inlineStr"/>
      <c r="F32" s="5" t="inlineStr"/>
      <c r="G32" s="5" t="inlineStr"/>
      <c r="H32" s="5" t="inlineStr"/>
      <c r="I32" s="5" t="inlineStr"/>
      <c r="J32" s="5" t="inlineStr"/>
      <c r="K32" s="11">
        <f>IF(D32="","",IF(ISNUMBER($E$70),D32*($E$70+IF(E32&lt;&gt;"",200,0)+IF(F32&lt;&gt;"",200,0)+IF(G32&lt;&gt;"",500,0)+IF(H32&lt;&gt;"",200,0)+IF(I32&lt;&gt;"",300,0)),"※10点〜"))</f>
        <v/>
      </c>
    </row>
    <row r="33">
      <c r="A33" s="5" t="n">
        <v>5</v>
      </c>
      <c r="B33" s="5" t="inlineStr"/>
      <c r="C33" s="5" t="inlineStr"/>
      <c r="D33" s="5" t="inlineStr"/>
      <c r="E33" s="5" t="inlineStr"/>
      <c r="F33" s="5" t="inlineStr"/>
      <c r="G33" s="5" t="inlineStr"/>
      <c r="H33" s="5" t="inlineStr"/>
      <c r="I33" s="5" t="inlineStr"/>
      <c r="J33" s="5" t="inlineStr"/>
      <c r="K33" s="11">
        <f>IF(D33="","",IF(ISNUMBER($E$70),D33*($E$70+IF(E33&lt;&gt;"",200,0)+IF(F33&lt;&gt;"",200,0)+IF(G33&lt;&gt;"",500,0)+IF(H33&lt;&gt;"",200,0)+IF(I33&lt;&gt;"",300,0)),"※10点〜"))</f>
        <v/>
      </c>
    </row>
    <row r="34">
      <c r="A34" s="5" t="n">
        <v>6</v>
      </c>
      <c r="B34" s="5" t="inlineStr"/>
      <c r="C34" s="5" t="inlineStr"/>
      <c r="D34" s="5" t="inlineStr"/>
      <c r="E34" s="5" t="inlineStr"/>
      <c r="F34" s="5" t="inlineStr"/>
      <c r="G34" s="5" t="inlineStr"/>
      <c r="H34" s="5" t="inlineStr"/>
      <c r="I34" s="5" t="inlineStr"/>
      <c r="J34" s="5" t="inlineStr"/>
      <c r="K34" s="11">
        <f>IF(D34="","",IF(ISNUMBER($E$70),D34*($E$70+IF(E34&lt;&gt;"",200,0)+IF(F34&lt;&gt;"",200,0)+IF(G34&lt;&gt;"",500,0)+IF(H34&lt;&gt;"",200,0)+IF(I34&lt;&gt;"",300,0)),"※10点〜"))</f>
        <v/>
      </c>
    </row>
    <row r="35">
      <c r="A35" s="5" t="n">
        <v>7</v>
      </c>
      <c r="B35" s="5" t="inlineStr"/>
      <c r="C35" s="5" t="inlineStr"/>
      <c r="D35" s="5" t="inlineStr"/>
      <c r="E35" s="5" t="inlineStr"/>
      <c r="F35" s="5" t="inlineStr"/>
      <c r="G35" s="5" t="inlineStr"/>
      <c r="H35" s="5" t="inlineStr"/>
      <c r="I35" s="5" t="inlineStr"/>
      <c r="J35" s="5" t="inlineStr"/>
      <c r="K35" s="11">
        <f>IF(D35="","",IF(ISNUMBER($E$70),D35*($E$70+IF(E35&lt;&gt;"",200,0)+IF(F35&lt;&gt;"",200,0)+IF(G35&lt;&gt;"",500,0)+IF(H35&lt;&gt;"",200,0)+IF(I35&lt;&gt;"",300,0)),"※10点〜"))</f>
        <v/>
      </c>
    </row>
    <row r="36">
      <c r="A36" s="5" t="n">
        <v>8</v>
      </c>
      <c r="B36" s="5" t="inlineStr"/>
      <c r="C36" s="5" t="inlineStr"/>
      <c r="D36" s="5" t="inlineStr"/>
      <c r="E36" s="5" t="inlineStr"/>
      <c r="F36" s="5" t="inlineStr"/>
      <c r="G36" s="5" t="inlineStr"/>
      <c r="H36" s="5" t="inlineStr"/>
      <c r="I36" s="5" t="inlineStr"/>
      <c r="J36" s="5" t="inlineStr"/>
      <c r="K36" s="11">
        <f>IF(D36="","",IF(ISNUMBER($E$70),D36*($E$70+IF(E36&lt;&gt;"",200,0)+IF(F36&lt;&gt;"",200,0)+IF(G36&lt;&gt;"",500,0)+IF(H36&lt;&gt;"",200,0)+IF(I36&lt;&gt;"",300,0)),"※10点〜"))</f>
        <v/>
      </c>
    </row>
    <row r="37">
      <c r="A37" s="5" t="n">
        <v>9</v>
      </c>
      <c r="B37" s="5" t="inlineStr"/>
      <c r="C37" s="5" t="inlineStr"/>
      <c r="D37" s="5" t="inlineStr"/>
      <c r="E37" s="5" t="inlineStr"/>
      <c r="F37" s="5" t="inlineStr"/>
      <c r="G37" s="5" t="inlineStr"/>
      <c r="H37" s="5" t="inlineStr"/>
      <c r="I37" s="5" t="inlineStr"/>
      <c r="J37" s="5" t="inlineStr"/>
      <c r="K37" s="11">
        <f>IF(D37="","",IF(ISNUMBER($E$70),D37*($E$70+IF(E37&lt;&gt;"",200,0)+IF(F37&lt;&gt;"",200,0)+IF(G37&lt;&gt;"",500,0)+IF(H37&lt;&gt;"",200,0)+IF(I37&lt;&gt;"",300,0)),"※10点〜"))</f>
        <v/>
      </c>
    </row>
    <row r="38">
      <c r="A38" s="5" t="n">
        <v>10</v>
      </c>
      <c r="B38" s="5" t="inlineStr"/>
      <c r="C38" s="5" t="inlineStr"/>
      <c r="D38" s="5" t="inlineStr"/>
      <c r="E38" s="5" t="inlineStr"/>
      <c r="F38" s="5" t="inlineStr"/>
      <c r="G38" s="5" t="inlineStr"/>
      <c r="H38" s="5" t="inlineStr"/>
      <c r="I38" s="5" t="inlineStr"/>
      <c r="J38" s="5" t="inlineStr"/>
      <c r="K38" s="11">
        <f>IF(D38="","",IF(ISNUMBER($E$70),D38*($E$70+IF(E38&lt;&gt;"",200,0)+IF(F38&lt;&gt;"",200,0)+IF(G38&lt;&gt;"",500,0)+IF(H38&lt;&gt;"",200,0)+IF(I38&lt;&gt;"",300,0)),"※10点〜"))</f>
        <v/>
      </c>
    </row>
    <row r="39">
      <c r="A39" s="5" t="n">
        <v>11</v>
      </c>
      <c r="B39" s="5" t="inlineStr"/>
      <c r="C39" s="5" t="inlineStr"/>
      <c r="D39" s="5" t="inlineStr"/>
      <c r="E39" s="5" t="inlineStr"/>
      <c r="F39" s="5" t="inlineStr"/>
      <c r="G39" s="5" t="inlineStr"/>
      <c r="H39" s="5" t="inlineStr"/>
      <c r="I39" s="5" t="inlineStr"/>
      <c r="J39" s="5" t="inlineStr"/>
      <c r="K39" s="11">
        <f>IF(D39="","",IF(ISNUMBER($E$70),D39*($E$70+IF(E39&lt;&gt;"",200,0)+IF(F39&lt;&gt;"",200,0)+IF(G39&lt;&gt;"",500,0)+IF(H39&lt;&gt;"",200,0)+IF(I39&lt;&gt;"",300,0)),"※10点〜"))</f>
        <v/>
      </c>
    </row>
    <row r="40">
      <c r="A40" s="5" t="n">
        <v>12</v>
      </c>
      <c r="B40" s="5" t="inlineStr"/>
      <c r="C40" s="5" t="inlineStr"/>
      <c r="D40" s="5" t="inlineStr"/>
      <c r="E40" s="5" t="inlineStr"/>
      <c r="F40" s="5" t="inlineStr"/>
      <c r="G40" s="5" t="inlineStr"/>
      <c r="H40" s="5" t="inlineStr"/>
      <c r="I40" s="5" t="inlineStr"/>
      <c r="J40" s="5" t="inlineStr"/>
      <c r="K40" s="11">
        <f>IF(D40="","",IF(ISNUMBER($E$70),D40*($E$70+IF(E40&lt;&gt;"",200,0)+IF(F40&lt;&gt;"",200,0)+IF(G40&lt;&gt;"",500,0)+IF(H40&lt;&gt;"",200,0)+IF(I40&lt;&gt;"",300,0)),"※10点〜"))</f>
        <v/>
      </c>
    </row>
    <row r="41">
      <c r="A41" s="5" t="n">
        <v>13</v>
      </c>
      <c r="B41" s="5" t="inlineStr"/>
      <c r="C41" s="5" t="inlineStr"/>
      <c r="D41" s="5" t="inlineStr"/>
      <c r="E41" s="5" t="inlineStr"/>
      <c r="F41" s="5" t="inlineStr"/>
      <c r="G41" s="5" t="inlineStr"/>
      <c r="H41" s="5" t="inlineStr"/>
      <c r="I41" s="5" t="inlineStr"/>
      <c r="J41" s="5" t="inlineStr"/>
      <c r="K41" s="11">
        <f>IF(D41="","",IF(ISNUMBER($E$70),D41*($E$70+IF(E41&lt;&gt;"",200,0)+IF(F41&lt;&gt;"",200,0)+IF(G41&lt;&gt;"",500,0)+IF(H41&lt;&gt;"",200,0)+IF(I41&lt;&gt;"",300,0)),"※10点〜"))</f>
        <v/>
      </c>
    </row>
    <row r="42">
      <c r="A42" s="5" t="n">
        <v>14</v>
      </c>
      <c r="B42" s="5" t="inlineStr"/>
      <c r="C42" s="5" t="inlineStr"/>
      <c r="D42" s="5" t="inlineStr"/>
      <c r="E42" s="5" t="inlineStr"/>
      <c r="F42" s="5" t="inlineStr"/>
      <c r="G42" s="5" t="inlineStr"/>
      <c r="H42" s="5" t="inlineStr"/>
      <c r="I42" s="5" t="inlineStr"/>
      <c r="J42" s="5" t="inlineStr"/>
      <c r="K42" s="11">
        <f>IF(D42="","",IF(ISNUMBER($E$70),D42*($E$70+IF(E42&lt;&gt;"",200,0)+IF(F42&lt;&gt;"",200,0)+IF(G42&lt;&gt;"",500,0)+IF(H42&lt;&gt;"",200,0)+IF(I42&lt;&gt;"",300,0)),"※10点〜"))</f>
        <v/>
      </c>
    </row>
    <row r="43">
      <c r="A43" s="5" t="n">
        <v>15</v>
      </c>
      <c r="B43" s="5" t="inlineStr"/>
      <c r="C43" s="5" t="inlineStr"/>
      <c r="D43" s="5" t="inlineStr"/>
      <c r="E43" s="5" t="inlineStr"/>
      <c r="F43" s="5" t="inlineStr"/>
      <c r="G43" s="5" t="inlineStr"/>
      <c r="H43" s="5" t="inlineStr"/>
      <c r="I43" s="5" t="inlineStr"/>
      <c r="J43" s="5" t="inlineStr"/>
      <c r="K43" s="11">
        <f>IF(D43="","",IF(ISNUMBER($E$70),D43*($E$70+IF(E43&lt;&gt;"",200,0)+IF(F43&lt;&gt;"",200,0)+IF(G43&lt;&gt;"",500,0)+IF(H43&lt;&gt;"",200,0)+IF(I43&lt;&gt;"",300,0)),"※10点〜"))</f>
        <v/>
      </c>
    </row>
    <row r="44">
      <c r="A44" s="5" t="n">
        <v>16</v>
      </c>
      <c r="B44" s="5" t="inlineStr"/>
      <c r="C44" s="5" t="inlineStr"/>
      <c r="D44" s="5" t="inlineStr"/>
      <c r="E44" s="5" t="inlineStr"/>
      <c r="F44" s="5" t="inlineStr"/>
      <c r="G44" s="5" t="inlineStr"/>
      <c r="H44" s="5" t="inlineStr"/>
      <c r="I44" s="5" t="inlineStr"/>
      <c r="J44" s="5" t="inlineStr"/>
      <c r="K44" s="11">
        <f>IF(D44="","",IF(ISNUMBER($E$70),D44*($E$70+IF(E44&lt;&gt;"",200,0)+IF(F44&lt;&gt;"",200,0)+IF(G44&lt;&gt;"",500,0)+IF(H44&lt;&gt;"",200,0)+IF(I44&lt;&gt;"",300,0)),"※10点〜"))</f>
        <v/>
      </c>
    </row>
    <row r="45">
      <c r="A45" s="5" t="n">
        <v>17</v>
      </c>
      <c r="B45" s="5" t="inlineStr"/>
      <c r="C45" s="5" t="inlineStr"/>
      <c r="D45" s="5" t="inlineStr"/>
      <c r="E45" s="5" t="inlineStr"/>
      <c r="F45" s="5" t="inlineStr"/>
      <c r="G45" s="5" t="inlineStr"/>
      <c r="H45" s="5" t="inlineStr"/>
      <c r="I45" s="5" t="inlineStr"/>
      <c r="J45" s="5" t="inlineStr"/>
      <c r="K45" s="11">
        <f>IF(D45="","",IF(ISNUMBER($E$70),D45*($E$70+IF(E45&lt;&gt;"",200,0)+IF(F45&lt;&gt;"",200,0)+IF(G45&lt;&gt;"",500,0)+IF(H45&lt;&gt;"",200,0)+IF(I45&lt;&gt;"",300,0)),"※10点〜"))</f>
        <v/>
      </c>
    </row>
    <row r="46">
      <c r="A46" s="5" t="n">
        <v>18</v>
      </c>
      <c r="B46" s="5" t="inlineStr"/>
      <c r="C46" s="5" t="inlineStr"/>
      <c r="D46" s="5" t="inlineStr"/>
      <c r="E46" s="5" t="inlineStr"/>
      <c r="F46" s="5" t="inlineStr"/>
      <c r="G46" s="5" t="inlineStr"/>
      <c r="H46" s="5" t="inlineStr"/>
      <c r="I46" s="5" t="inlineStr"/>
      <c r="J46" s="5" t="inlineStr"/>
      <c r="K46" s="11">
        <f>IF(D46="","",IF(ISNUMBER($E$70),D46*($E$70+IF(E46&lt;&gt;"",200,0)+IF(F46&lt;&gt;"",200,0)+IF(G46&lt;&gt;"",500,0)+IF(H46&lt;&gt;"",200,0)+IF(I46&lt;&gt;"",300,0)),"※10点〜"))</f>
        <v/>
      </c>
    </row>
    <row r="47">
      <c r="A47" s="5" t="n">
        <v>19</v>
      </c>
      <c r="B47" s="5" t="inlineStr"/>
      <c r="C47" s="5" t="inlineStr"/>
      <c r="D47" s="5" t="inlineStr"/>
      <c r="E47" s="5" t="inlineStr"/>
      <c r="F47" s="5" t="inlineStr"/>
      <c r="G47" s="5" t="inlineStr"/>
      <c r="H47" s="5" t="inlineStr"/>
      <c r="I47" s="5" t="inlineStr"/>
      <c r="J47" s="5" t="inlineStr"/>
      <c r="K47" s="11">
        <f>IF(D47="","",IF(ISNUMBER($E$70),D47*($E$70+IF(E47&lt;&gt;"",200,0)+IF(F47&lt;&gt;"",200,0)+IF(G47&lt;&gt;"",500,0)+IF(H47&lt;&gt;"",200,0)+IF(I47&lt;&gt;"",300,0)),"※10点〜"))</f>
        <v/>
      </c>
    </row>
    <row r="48">
      <c r="A48" s="5" t="n">
        <v>20</v>
      </c>
      <c r="B48" s="5" t="inlineStr"/>
      <c r="C48" s="5" t="inlineStr"/>
      <c r="D48" s="5" t="inlineStr"/>
      <c r="E48" s="5" t="inlineStr"/>
      <c r="F48" s="5" t="inlineStr"/>
      <c r="G48" s="5" t="inlineStr"/>
      <c r="H48" s="5" t="inlineStr"/>
      <c r="I48" s="5" t="inlineStr"/>
      <c r="J48" s="5" t="inlineStr"/>
      <c r="K48" s="11">
        <f>IF(D48="","",IF(ISNUMBER($E$70),D48*($E$70+IF(E48&lt;&gt;"",200,0)+IF(F48&lt;&gt;"",200,0)+IF(G48&lt;&gt;"",500,0)+IF(H48&lt;&gt;"",200,0)+IF(I48&lt;&gt;"",300,0)),"※10点〜"))</f>
        <v/>
      </c>
    </row>
    <row r="49">
      <c r="A49" s="5" t="n">
        <v>21</v>
      </c>
      <c r="B49" s="5" t="inlineStr"/>
      <c r="C49" s="5" t="inlineStr"/>
      <c r="D49" s="5" t="inlineStr"/>
      <c r="E49" s="5" t="inlineStr"/>
      <c r="F49" s="5" t="inlineStr"/>
      <c r="G49" s="5" t="inlineStr"/>
      <c r="H49" s="5" t="inlineStr"/>
      <c r="I49" s="5" t="inlineStr"/>
      <c r="J49" s="5" t="inlineStr"/>
      <c r="K49" s="11">
        <f>IF(D49="","",IF(ISNUMBER($E$70),D49*($E$70+IF(E49&lt;&gt;"",200,0)+IF(F49&lt;&gt;"",200,0)+IF(G49&lt;&gt;"",500,0)+IF(H49&lt;&gt;"",200,0)+IF(I49&lt;&gt;"",300,0)),"※10点〜"))</f>
        <v/>
      </c>
    </row>
    <row r="50">
      <c r="A50" s="5" t="n">
        <v>22</v>
      </c>
      <c r="B50" s="5" t="inlineStr"/>
      <c r="C50" s="5" t="inlineStr"/>
      <c r="D50" s="5" t="inlineStr"/>
      <c r="E50" s="5" t="inlineStr"/>
      <c r="F50" s="5" t="inlineStr"/>
      <c r="G50" s="5" t="inlineStr"/>
      <c r="H50" s="5" t="inlineStr"/>
      <c r="I50" s="5" t="inlineStr"/>
      <c r="J50" s="5" t="inlineStr"/>
      <c r="K50" s="11">
        <f>IF(D50="","",IF(ISNUMBER($E$70),D50*($E$70+IF(E50&lt;&gt;"",200,0)+IF(F50&lt;&gt;"",200,0)+IF(G50&lt;&gt;"",500,0)+IF(H50&lt;&gt;"",200,0)+IF(I50&lt;&gt;"",300,0)),"※10点〜"))</f>
        <v/>
      </c>
    </row>
    <row r="51">
      <c r="A51" s="5" t="n">
        <v>23</v>
      </c>
      <c r="B51" s="5" t="inlineStr"/>
      <c r="C51" s="5" t="inlineStr"/>
      <c r="D51" s="5" t="inlineStr"/>
      <c r="E51" s="5" t="inlineStr"/>
      <c r="F51" s="5" t="inlineStr"/>
      <c r="G51" s="5" t="inlineStr"/>
      <c r="H51" s="5" t="inlineStr"/>
      <c r="I51" s="5" t="inlineStr"/>
      <c r="J51" s="5" t="inlineStr"/>
      <c r="K51" s="11">
        <f>IF(D51="","",IF(ISNUMBER($E$70),D51*($E$70+IF(E51&lt;&gt;"",200,0)+IF(F51&lt;&gt;"",200,0)+IF(G51&lt;&gt;"",500,0)+IF(H51&lt;&gt;"",200,0)+IF(I51&lt;&gt;"",300,0)),"※10点〜"))</f>
        <v/>
      </c>
    </row>
    <row r="52">
      <c r="A52" s="5" t="n">
        <v>24</v>
      </c>
      <c r="B52" s="5" t="inlineStr"/>
      <c r="C52" s="5" t="inlineStr"/>
      <c r="D52" s="5" t="inlineStr"/>
      <c r="E52" s="5" t="inlineStr"/>
      <c r="F52" s="5" t="inlineStr"/>
      <c r="G52" s="5" t="inlineStr"/>
      <c r="H52" s="5" t="inlineStr"/>
      <c r="I52" s="5" t="inlineStr"/>
      <c r="J52" s="5" t="inlineStr"/>
      <c r="K52" s="11">
        <f>IF(D52="","",IF(ISNUMBER($E$70),D52*($E$70+IF(E52&lt;&gt;"",200,0)+IF(F52&lt;&gt;"",200,0)+IF(G52&lt;&gt;"",500,0)+IF(H52&lt;&gt;"",200,0)+IF(I52&lt;&gt;"",300,0)),"※10点〜"))</f>
        <v/>
      </c>
    </row>
    <row r="53">
      <c r="A53" s="5" t="n">
        <v>25</v>
      </c>
      <c r="B53" s="5" t="inlineStr"/>
      <c r="C53" s="5" t="inlineStr"/>
      <c r="D53" s="5" t="inlineStr"/>
      <c r="E53" s="5" t="inlineStr"/>
      <c r="F53" s="5" t="inlineStr"/>
      <c r="G53" s="5" t="inlineStr"/>
      <c r="H53" s="5" t="inlineStr"/>
      <c r="I53" s="5" t="inlineStr"/>
      <c r="J53" s="5" t="inlineStr"/>
      <c r="K53" s="11">
        <f>IF(D53="","",IF(ISNUMBER($E$70),D53*($E$70+IF(E53&lt;&gt;"",200,0)+IF(F53&lt;&gt;"",200,0)+IF(G53&lt;&gt;"",500,0)+IF(H53&lt;&gt;"",200,0)+IF(I53&lt;&gt;"",300,0)),"※10点〜"))</f>
        <v/>
      </c>
    </row>
    <row r="54">
      <c r="A54" s="5" t="n">
        <v>26</v>
      </c>
      <c r="B54" s="5" t="inlineStr"/>
      <c r="C54" s="5" t="inlineStr"/>
      <c r="D54" s="5" t="inlineStr"/>
      <c r="E54" s="5" t="inlineStr"/>
      <c r="F54" s="5" t="inlineStr"/>
      <c r="G54" s="5" t="inlineStr"/>
      <c r="H54" s="5" t="inlineStr"/>
      <c r="I54" s="5" t="inlineStr"/>
      <c r="J54" s="5" t="inlineStr"/>
      <c r="K54" s="11">
        <f>IF(D54="","",IF(ISNUMBER($E$70),D54*($E$70+IF(E54&lt;&gt;"",200,0)+IF(F54&lt;&gt;"",200,0)+IF(G54&lt;&gt;"",500,0)+IF(H54&lt;&gt;"",200,0)+IF(I54&lt;&gt;"",300,0)),"※10点〜"))</f>
        <v/>
      </c>
    </row>
    <row r="55">
      <c r="A55" s="5" t="n">
        <v>27</v>
      </c>
      <c r="B55" s="5" t="inlineStr"/>
      <c r="C55" s="5" t="inlineStr"/>
      <c r="D55" s="5" t="inlineStr"/>
      <c r="E55" s="5" t="inlineStr"/>
      <c r="F55" s="5" t="inlineStr"/>
      <c r="G55" s="5" t="inlineStr"/>
      <c r="H55" s="5" t="inlineStr"/>
      <c r="I55" s="5" t="inlineStr"/>
      <c r="J55" s="5" t="inlineStr"/>
      <c r="K55" s="11">
        <f>IF(D55="","",IF(ISNUMBER($E$70),D55*($E$70+IF(E55&lt;&gt;"",200,0)+IF(F55&lt;&gt;"",200,0)+IF(G55&lt;&gt;"",500,0)+IF(H55&lt;&gt;"",200,0)+IF(I55&lt;&gt;"",300,0)),"※10点〜"))</f>
        <v/>
      </c>
    </row>
    <row r="56">
      <c r="A56" s="5" t="n">
        <v>28</v>
      </c>
      <c r="B56" s="5" t="inlineStr"/>
      <c r="C56" s="5" t="inlineStr"/>
      <c r="D56" s="5" t="inlineStr"/>
      <c r="E56" s="5" t="inlineStr"/>
      <c r="F56" s="5" t="inlineStr"/>
      <c r="G56" s="5" t="inlineStr"/>
      <c r="H56" s="5" t="inlineStr"/>
      <c r="I56" s="5" t="inlineStr"/>
      <c r="J56" s="5" t="inlineStr"/>
      <c r="K56" s="11">
        <f>IF(D56="","",IF(ISNUMBER($E$70),D56*($E$70+IF(E56&lt;&gt;"",200,0)+IF(F56&lt;&gt;"",200,0)+IF(G56&lt;&gt;"",500,0)+IF(H56&lt;&gt;"",200,0)+IF(I56&lt;&gt;"",300,0)),"※10点〜"))</f>
        <v/>
      </c>
    </row>
    <row r="57">
      <c r="A57" s="5" t="n">
        <v>29</v>
      </c>
      <c r="B57" s="5" t="inlineStr"/>
      <c r="C57" s="5" t="inlineStr"/>
      <c r="D57" s="5" t="inlineStr"/>
      <c r="E57" s="5" t="inlineStr"/>
      <c r="F57" s="5" t="inlineStr"/>
      <c r="G57" s="5" t="inlineStr"/>
      <c r="H57" s="5" t="inlineStr"/>
      <c r="I57" s="5" t="inlineStr"/>
      <c r="J57" s="5" t="inlineStr"/>
      <c r="K57" s="11">
        <f>IF(D57="","",IF(ISNUMBER($E$70),D57*($E$70+IF(E57&lt;&gt;"",200,0)+IF(F57&lt;&gt;"",200,0)+IF(G57&lt;&gt;"",500,0)+IF(H57&lt;&gt;"",200,0)+IF(I57&lt;&gt;"",300,0)),"※10点〜"))</f>
        <v/>
      </c>
    </row>
    <row r="58">
      <c r="A58" s="5" t="n">
        <v>30</v>
      </c>
      <c r="B58" s="5" t="inlineStr"/>
      <c r="C58" s="5" t="inlineStr"/>
      <c r="D58" s="5" t="inlineStr"/>
      <c r="E58" s="5" t="inlineStr"/>
      <c r="F58" s="5" t="inlineStr"/>
      <c r="G58" s="5" t="inlineStr"/>
      <c r="H58" s="5" t="inlineStr"/>
      <c r="I58" s="5" t="inlineStr"/>
      <c r="J58" s="5" t="inlineStr"/>
      <c r="K58" s="11">
        <f>IF(D58="","",IF(ISNUMBER($E$70),D58*($E$70+IF(E58&lt;&gt;"",200,0)+IF(F58&lt;&gt;"",200,0)+IF(G58&lt;&gt;"",500,0)+IF(H58&lt;&gt;"",200,0)+IF(I58&lt;&gt;"",300,0)),"※10点〜"))</f>
        <v/>
      </c>
    </row>
    <row r="59">
      <c r="A59" s="17" t="inlineStr">
        <is>
          <t>小　計(税抜)</t>
        </is>
      </c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18">
        <f>SUM(K29:K58)</f>
        <v/>
      </c>
    </row>
    <row r="60">
      <c r="A60" s="7" t="inlineStr">
        <is>
          <t>消費税(10%)</t>
        </is>
      </c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11">
        <f>ROUND(K59*0.1,0)</f>
        <v/>
      </c>
    </row>
    <row r="61">
      <c r="A61" s="17" t="inlineStr">
        <is>
          <t>撮影代金 合計(税込)</t>
        </is>
      </c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18">
        <f>K59+K60</f>
        <v/>
      </c>
    </row>
    <row r="62">
      <c r="A62" s="19" t="inlineStr">
        <is>
          <t>■ 返送情報　※「元払い」選択時のみ送料が自動加算されます</t>
        </is>
      </c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6" t="inlineStr">
        <is>
          <t>返送方法（着払い / 元払い / 店頭受取）</t>
        </is>
      </c>
      <c r="B63" s="2" t="n"/>
      <c r="C63" s="2" t="n"/>
      <c r="D63" s="2" t="n"/>
      <c r="E63" s="8" t="inlineStr">
        <is>
          <t>元払い</t>
        </is>
      </c>
      <c r="F63" s="2" t="n"/>
      <c r="G63" s="2" t="n"/>
      <c r="H63" s="2" t="n"/>
      <c r="I63" s="2" t="n"/>
      <c r="J63" s="2" t="n"/>
      <c r="K63" s="2" t="n"/>
    </row>
    <row r="64">
      <c r="A64" s="6" t="inlineStr">
        <is>
          <t>返送先地域（元払い時：北海道〜沖縄）</t>
        </is>
      </c>
      <c r="B64" s="2" t="n"/>
      <c r="C64" s="2" t="n"/>
      <c r="D64" s="2" t="n"/>
      <c r="E64" s="5" t="inlineStr"/>
      <c r="F64" s="2" t="n"/>
      <c r="G64" s="2" t="n"/>
      <c r="H64" s="2" t="n"/>
      <c r="I64" s="2" t="n"/>
      <c r="J64" s="2" t="n"/>
      <c r="K64" s="2" t="n"/>
    </row>
    <row r="65">
      <c r="A65" s="6" t="inlineStr">
        <is>
          <t>発送サイズ（60/80/100/120/140/160/170/ゆうパケット）</t>
        </is>
      </c>
      <c r="B65" s="2" t="n"/>
      <c r="C65" s="2" t="n"/>
      <c r="D65" s="2" t="n"/>
      <c r="E65" s="5" t="inlineStr"/>
      <c r="F65" s="2" t="n"/>
      <c r="G65" s="2" t="n"/>
      <c r="H65" s="2" t="n"/>
      <c r="I65" s="2" t="n"/>
      <c r="J65" s="2" t="n"/>
      <c r="K65" s="2" t="n"/>
    </row>
    <row r="66">
      <c r="A66" s="7" t="inlineStr">
        <is>
          <t>返送送料(元払い時のみ自動)</t>
        </is>
      </c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11">
        <f>IF(E63="元払い",IFERROR(INDEX($B$77:$L$84,MATCH(E65,$A$77:$A$84,0),MATCH(E64,$B$76:$L$76,0)),0),0)</f>
        <v/>
      </c>
    </row>
    <row r="67">
      <c r="A67" s="6" t="inlineStr">
        <is>
          <t>決済方法を選択 →（現金 / クレジット）</t>
        </is>
      </c>
      <c r="B67" s="2" t="n"/>
      <c r="C67" s="2" t="n"/>
      <c r="D67" s="2" t="n"/>
      <c r="E67" s="8" t="inlineStr">
        <is>
          <t>現金</t>
        </is>
      </c>
      <c r="F67" s="2" t="n"/>
      <c r="G67" s="2" t="n"/>
      <c r="H67" s="2" t="n"/>
      <c r="I67" s="2" t="n"/>
      <c r="J67" s="2" t="n"/>
      <c r="K67" s="2" t="n"/>
    </row>
    <row r="68">
      <c r="A68" s="7" t="inlineStr">
        <is>
          <t>事務手数料(クレジット決済時のみ 3.25%)</t>
        </is>
      </c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11">
        <f>IF(E67="クレジット",ROUND(K61*0.0325,0),0)</f>
        <v/>
      </c>
    </row>
    <row r="69">
      <c r="A69" s="20" t="inlineStr">
        <is>
          <t>ご請求金額(税込)</t>
        </is>
      </c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1">
        <f>K61+K66+K68</f>
        <v/>
      </c>
    </row>
    <row r="70">
      <c r="A70" s="22" t="inlineStr">
        <is>
          <t>合計点数</t>
        </is>
      </c>
      <c r="B70" s="8">
        <f>SUM(D29:D58)</f>
        <v/>
      </c>
      <c r="C70" s="6" t="inlineStr">
        <is>
          <t>点</t>
        </is>
      </c>
      <c r="D70" s="22" t="inlineStr">
        <is>
          <t>撮影単価(自動)</t>
        </is>
      </c>
      <c r="E70" s="8">
        <f>IFS(B70&gt;=100,840,B70&gt;=50,890,B70&gt;=30,940,B70&gt;=10,990,TRUE,"※最低10点〜")</f>
        <v/>
      </c>
      <c r="F70" s="6" t="inlineStr">
        <is>
          <t>円/点</t>
        </is>
      </c>
      <c r="G70" s="22" t="inlineStr">
        <is>
          <t>最低カット数</t>
        </is>
      </c>
      <c r="H70" s="5">
        <f>B70*5</f>
        <v/>
      </c>
      <c r="I70" s="6" t="inlineStr">
        <is>
          <t>カット</t>
        </is>
      </c>
      <c r="J70" s="22" t="inlineStr">
        <is>
          <t>シミ/傷</t>
        </is>
      </c>
      <c r="K70" s="5">
        <f>COUNTIF(J29:J58,"&lt;&gt;")</f>
        <v/>
      </c>
    </row>
    <row r="72">
      <c r="A72" s="16" t="inlineStr">
        <is>
          <t>発注日</t>
        </is>
      </c>
      <c r="B72" s="2" t="inlineStr"/>
      <c r="C72" s="2" t="n"/>
      <c r="D72" s="2" t="n"/>
    </row>
    <row r="73">
      <c r="A73" s="16" t="inlineStr">
        <is>
          <t>発注番号</t>
        </is>
      </c>
      <c r="B73" s="6" t="inlineStr">
        <is>
          <t>(弊社記入)</t>
        </is>
      </c>
      <c r="C73" s="2" t="n"/>
      <c r="D73" s="2" t="n"/>
    </row>
    <row r="74">
      <c r="A74" s="16" t="inlineStr">
        <is>
          <t>ご希望納期</t>
        </is>
      </c>
      <c r="B74" s="2" t="inlineStr"/>
      <c r="C74" s="2" t="n"/>
      <c r="D74" s="2" t="n"/>
    </row>
    <row r="76">
      <c r="A76" s="4" t="inlineStr">
        <is>
          <t>サイズ</t>
        </is>
      </c>
      <c r="B76" s="4" t="inlineStr">
        <is>
          <t>北海道</t>
        </is>
      </c>
      <c r="C76" s="4" t="inlineStr">
        <is>
          <t>東北</t>
        </is>
      </c>
      <c r="D76" s="4" t="inlineStr">
        <is>
          <t>関東</t>
        </is>
      </c>
      <c r="E76" s="4" t="inlineStr">
        <is>
          <t>信越</t>
        </is>
      </c>
      <c r="F76" s="4" t="inlineStr">
        <is>
          <t>北陸</t>
        </is>
      </c>
      <c r="G76" s="4" t="inlineStr">
        <is>
          <t>東海</t>
        </is>
      </c>
      <c r="H76" s="4" t="inlineStr">
        <is>
          <t>近畿</t>
        </is>
      </c>
      <c r="I76" s="4" t="inlineStr">
        <is>
          <t>中国</t>
        </is>
      </c>
      <c r="J76" s="4" t="inlineStr">
        <is>
          <t>四国</t>
        </is>
      </c>
      <c r="K76" s="4" t="inlineStr">
        <is>
          <t>九州</t>
        </is>
      </c>
      <c r="L76" s="4" t="inlineStr">
        <is>
          <t>沖縄</t>
        </is>
      </c>
    </row>
    <row r="77">
      <c r="A77" s="23" t="inlineStr">
        <is>
          <t>60</t>
        </is>
      </c>
      <c r="B77" s="24" t="n">
        <v>897</v>
      </c>
      <c r="C77" s="24" t="n">
        <v>560</v>
      </c>
      <c r="D77" s="24" t="n">
        <v>560</v>
      </c>
      <c r="E77" s="24" t="n">
        <v>560</v>
      </c>
      <c r="F77" s="24" t="n">
        <v>560</v>
      </c>
      <c r="G77" s="24" t="n">
        <v>560</v>
      </c>
      <c r="H77" s="24" t="n">
        <v>629</v>
      </c>
      <c r="I77" s="24" t="n">
        <v>732</v>
      </c>
      <c r="J77" s="24" t="n">
        <v>732</v>
      </c>
      <c r="K77" s="24" t="n">
        <v>897</v>
      </c>
      <c r="L77" s="24" t="n">
        <v>922</v>
      </c>
    </row>
    <row r="78">
      <c r="A78" s="23" t="inlineStr">
        <is>
          <t>80</t>
        </is>
      </c>
      <c r="B78" s="24" t="n">
        <v>1089</v>
      </c>
      <c r="C78" s="24" t="n">
        <v>764</v>
      </c>
      <c r="D78" s="24" t="n">
        <v>764</v>
      </c>
      <c r="E78" s="24" t="n">
        <v>764</v>
      </c>
      <c r="F78" s="24" t="n">
        <v>764</v>
      </c>
      <c r="G78" s="24" t="n">
        <v>764</v>
      </c>
      <c r="H78" s="24" t="n">
        <v>834</v>
      </c>
      <c r="I78" s="24" t="n">
        <v>916</v>
      </c>
      <c r="J78" s="24" t="n">
        <v>916</v>
      </c>
      <c r="K78" s="24" t="n">
        <v>1089</v>
      </c>
      <c r="L78" s="24" t="n">
        <v>1236</v>
      </c>
    </row>
    <row r="79">
      <c r="A79" s="23" t="inlineStr">
        <is>
          <t>100</t>
        </is>
      </c>
      <c r="B79" s="24" t="n">
        <v>1285</v>
      </c>
      <c r="C79" s="24" t="n">
        <v>954</v>
      </c>
      <c r="D79" s="24" t="n">
        <v>954</v>
      </c>
      <c r="E79" s="24" t="n">
        <v>954</v>
      </c>
      <c r="F79" s="24" t="n">
        <v>954</v>
      </c>
      <c r="G79" s="24" t="n">
        <v>954</v>
      </c>
      <c r="H79" s="24" t="n">
        <v>1031</v>
      </c>
      <c r="I79" s="24" t="n">
        <v>1132</v>
      </c>
      <c r="J79" s="24" t="n">
        <v>1132</v>
      </c>
      <c r="K79" s="24" t="n">
        <v>1285</v>
      </c>
      <c r="L79" s="24" t="n">
        <v>1519</v>
      </c>
    </row>
    <row r="80">
      <c r="A80" s="23" t="inlineStr">
        <is>
          <t>120</t>
        </is>
      </c>
      <c r="B80" s="24" t="n">
        <v>1489</v>
      </c>
      <c r="C80" s="24" t="n">
        <v>1164</v>
      </c>
      <c r="D80" s="24" t="n">
        <v>1164</v>
      </c>
      <c r="E80" s="24" t="n">
        <v>1164</v>
      </c>
      <c r="F80" s="24" t="n">
        <v>1164</v>
      </c>
      <c r="G80" s="24" t="n">
        <v>1164</v>
      </c>
      <c r="H80" s="24" t="n">
        <v>1235</v>
      </c>
      <c r="I80" s="24" t="n">
        <v>1323</v>
      </c>
      <c r="J80" s="24" t="n">
        <v>1323</v>
      </c>
      <c r="K80" s="24" t="n">
        <v>1489</v>
      </c>
      <c r="L80" s="24" t="n">
        <v>1852</v>
      </c>
    </row>
    <row r="81">
      <c r="A81" s="23" t="inlineStr">
        <is>
          <t>140</t>
        </is>
      </c>
      <c r="B81" s="24" t="n">
        <v>1781</v>
      </c>
      <c r="C81" s="24" t="n">
        <v>1381</v>
      </c>
      <c r="D81" s="24" t="n">
        <v>1381</v>
      </c>
      <c r="E81" s="24" t="n">
        <v>1381</v>
      </c>
      <c r="F81" s="24" t="n">
        <v>1381</v>
      </c>
      <c r="G81" s="24" t="n">
        <v>1381</v>
      </c>
      <c r="H81" s="24" t="n">
        <v>1463</v>
      </c>
      <c r="I81" s="24" t="n">
        <v>1552</v>
      </c>
      <c r="J81" s="24" t="n">
        <v>1552</v>
      </c>
      <c r="K81" s="24" t="n">
        <v>1781</v>
      </c>
      <c r="L81" s="24" t="n">
        <v>2242</v>
      </c>
    </row>
    <row r="82">
      <c r="A82" s="23" t="inlineStr">
        <is>
          <t>160</t>
        </is>
      </c>
      <c r="B82" s="24" t="n">
        <v>2260</v>
      </c>
      <c r="C82" s="24" t="n">
        <v>1591</v>
      </c>
      <c r="D82" s="24" t="n">
        <v>1591</v>
      </c>
      <c r="E82" s="24" t="n">
        <v>1591</v>
      </c>
      <c r="F82" s="24" t="n">
        <v>1591</v>
      </c>
      <c r="G82" s="24" t="n">
        <v>1591</v>
      </c>
      <c r="H82" s="24" t="n">
        <v>1661</v>
      </c>
      <c r="I82" s="24" t="n">
        <v>1780</v>
      </c>
      <c r="J82" s="24" t="n">
        <v>1780</v>
      </c>
      <c r="K82" s="24" t="n">
        <v>2260</v>
      </c>
      <c r="L82" s="24" t="n">
        <v>2646</v>
      </c>
    </row>
    <row r="83">
      <c r="A83" s="23" t="inlineStr">
        <is>
          <t>170</t>
        </is>
      </c>
      <c r="B83" s="24" t="n">
        <v>3087</v>
      </c>
      <c r="C83" s="24" t="n">
        <v>1954</v>
      </c>
      <c r="D83" s="24" t="n">
        <v>1954</v>
      </c>
      <c r="E83" s="24" t="n">
        <v>1954</v>
      </c>
      <c r="F83" s="24" t="n">
        <v>1954</v>
      </c>
      <c r="G83" s="24" t="n">
        <v>1954</v>
      </c>
      <c r="H83" s="24" t="n">
        <v>2386</v>
      </c>
      <c r="I83" s="24" t="n">
        <v>2475</v>
      </c>
      <c r="J83" s="24" t="n">
        <v>2475</v>
      </c>
      <c r="K83" s="24" t="n">
        <v>3087</v>
      </c>
      <c r="L83" s="24" t="n">
        <v>3496</v>
      </c>
    </row>
    <row r="84">
      <c r="A84" s="23" t="inlineStr">
        <is>
          <t>ゆうパケット</t>
        </is>
      </c>
      <c r="B84" s="24" t="n">
        <v>306</v>
      </c>
      <c r="C84" s="24" t="n">
        <v>306</v>
      </c>
      <c r="D84" s="24" t="n">
        <v>306</v>
      </c>
      <c r="E84" s="24" t="n">
        <v>306</v>
      </c>
      <c r="F84" s="24" t="n">
        <v>306</v>
      </c>
      <c r="G84" s="24" t="n">
        <v>306</v>
      </c>
      <c r="H84" s="24" t="n">
        <v>306</v>
      </c>
      <c r="I84" s="24" t="n">
        <v>306</v>
      </c>
      <c r="J84" s="24" t="n">
        <v>306</v>
      </c>
      <c r="K84" s="24" t="n">
        <v>306</v>
      </c>
      <c r="L84" s="24" t="n">
        <v>306</v>
      </c>
    </row>
    <row r="85">
      <c r="A85" s="3" t="inlineStr">
        <is>
          <t>返送送料表（元払い時・税込目安／円）　※元払い選択時のみ、サイズ×返送先地域で上の返送送料へ自動反映</t>
        </is>
      </c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</row>
  </sheetData>
  <mergeCells count="63">
    <mergeCell ref="B4:F4"/>
    <mergeCell ref="I14:L14"/>
    <mergeCell ref="B7:F7"/>
    <mergeCell ref="C23:L23"/>
    <mergeCell ref="I8:L8"/>
    <mergeCell ref="I4:L4"/>
    <mergeCell ref="B24"/>
    <mergeCell ref="B73:D73"/>
    <mergeCell ref="B20"/>
    <mergeCell ref="I10:L10"/>
    <mergeCell ref="A27:L27"/>
    <mergeCell ref="A63:D63"/>
    <mergeCell ref="A68:J68"/>
    <mergeCell ref="I13:L13"/>
    <mergeCell ref="A2:L2"/>
    <mergeCell ref="B12:F12"/>
    <mergeCell ref="C19:L19"/>
    <mergeCell ref="A67:D67"/>
    <mergeCell ref="I9:L9"/>
    <mergeCell ref="C18:L18"/>
    <mergeCell ref="B11:F11"/>
    <mergeCell ref="A85:L85"/>
    <mergeCell ref="B25"/>
    <mergeCell ref="I6:L6"/>
    <mergeCell ref="A64:D64"/>
    <mergeCell ref="A59:J59"/>
    <mergeCell ref="B74:D74"/>
    <mergeCell ref="I15:L15"/>
    <mergeCell ref="A17:L17"/>
    <mergeCell ref="B8:F8"/>
    <mergeCell ref="B14:F14"/>
    <mergeCell ref="B22"/>
    <mergeCell ref="C24:L24"/>
    <mergeCell ref="I11:L11"/>
    <mergeCell ref="A60:J60"/>
    <mergeCell ref="B13:F13"/>
    <mergeCell ref="E67:K67"/>
    <mergeCell ref="A62:L62"/>
    <mergeCell ref="B18"/>
    <mergeCell ref="A61:J61"/>
    <mergeCell ref="B21"/>
    <mergeCell ref="B10:F10"/>
    <mergeCell ref="E64:K64"/>
    <mergeCell ref="A69:J69"/>
    <mergeCell ref="A65:D65"/>
    <mergeCell ref="C20:L20"/>
    <mergeCell ref="I7:L7"/>
    <mergeCell ref="B9:F9"/>
    <mergeCell ref="E63:K63"/>
    <mergeCell ref="B23"/>
    <mergeCell ref="C25:L25"/>
    <mergeCell ref="A66:J66"/>
    <mergeCell ref="B72:D72"/>
    <mergeCell ref="B6:F6"/>
    <mergeCell ref="C22:L22"/>
    <mergeCell ref="B15:F15"/>
    <mergeCell ref="A1:L1"/>
    <mergeCell ref="I12:L12"/>
    <mergeCell ref="B5:F5"/>
    <mergeCell ref="E65:K65"/>
    <mergeCell ref="C21:L21"/>
    <mergeCell ref="B19"/>
    <mergeCell ref="I5:L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2026-06-06T08:49:43Z</dcterms:created>
  <dcterms:modified xsi:type="dcterms:W3CDTF">2026-06-06T08:49:43Z</dcterms:modified>
</cp:coreProperties>
</file>